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persons/person.xml" ContentType="application/vnd.ms-excel.person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23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dc96dd5cd8a24a4e/Documents/Fundraisers and Events/2025/Great Move-A-Thon/"/>
    </mc:Choice>
  </mc:AlternateContent>
  <xr:revisionPtr revIDLastSave="318" documentId="8_{7911BCEA-36FD-4B64-8385-CDC730A42FF0}" xr6:coauthVersionLast="47" xr6:coauthVersionMax="47" xr10:uidLastSave="{6565C551-EC31-40B5-B4A4-893AE7F35E4F}"/>
  <bookViews>
    <workbookView minimized="1" xWindow="30960" yWindow="4710" windowWidth="21600" windowHeight="11295" xr2:uid="{00000000-000D-0000-FFFF-FFFF00000000}"/>
  </bookViews>
  <sheets>
    <sheet name="Sheet1" sheetId="1" r:id="rId1"/>
  </sheets>
  <definedNames>
    <definedName name="_xlnm._FilterDatabase" localSheetId="0" hidden="1">Sheet1!$B$10:$J$47</definedName>
    <definedName name="_xlnm.Print_Titles" localSheetId="0">Sheet1!$10:$10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I18" i="1" l="1"/>
  <c r="D14" i="1" l="1"/>
  <c r="H14" i="1"/>
  <c r="I22" i="1"/>
  <c r="H25" i="1" l="1"/>
  <c r="F13" i="1"/>
  <c r="D27" i="1"/>
  <c r="H23" i="1"/>
  <c r="I47" i="1"/>
  <c r="F29" i="1"/>
  <c r="I17" i="1"/>
  <c r="H13" i="1"/>
  <c r="E23" i="1"/>
  <c r="F31" i="1"/>
  <c r="D36" i="1" l="1"/>
  <c r="H47" i="1"/>
  <c r="K40" i="1"/>
  <c r="H36" i="1"/>
  <c r="J13" i="1"/>
  <c r="K13" i="1" s="1"/>
  <c r="H31" i="1"/>
  <c r="I42" i="1"/>
  <c r="J37" i="1"/>
  <c r="K37" i="1" s="1"/>
  <c r="K46" i="1"/>
  <c r="J46" i="1"/>
  <c r="J34" i="1"/>
  <c r="K34" i="1" s="1"/>
  <c r="J31" i="1"/>
  <c r="K31" i="1" s="1"/>
  <c r="J26" i="1"/>
  <c r="K26" i="1" s="1"/>
  <c r="J33" i="1"/>
  <c r="K33" i="1" s="1"/>
  <c r="J38" i="1"/>
  <c r="K38" i="1" s="1"/>
  <c r="J42" i="1"/>
  <c r="K42" i="1" s="1"/>
  <c r="J47" i="1" l="1"/>
  <c r="K47" i="1" s="1"/>
  <c r="J19" i="1"/>
  <c r="K19" i="1" s="1"/>
  <c r="J11" i="1" l="1"/>
  <c r="K11" i="1" s="1"/>
  <c r="J16" i="1" l="1"/>
  <c r="K16" i="1" s="1"/>
  <c r="J20" i="1"/>
  <c r="K20" i="1" s="1"/>
  <c r="J41" i="1"/>
  <c r="K41" i="1" s="1"/>
  <c r="J18" i="1"/>
  <c r="J27" i="1" l="1"/>
  <c r="K27" i="1" s="1"/>
  <c r="J12" i="1"/>
  <c r="J30" i="1"/>
  <c r="K30" i="1" s="1"/>
  <c r="J17" i="1"/>
  <c r="J23" i="1"/>
  <c r="K23" i="1" s="1"/>
  <c r="J32" i="1"/>
  <c r="K32" i="1" s="1"/>
  <c r="J22" i="1"/>
  <c r="K22" i="1" s="1"/>
  <c r="J14" i="1" l="1"/>
  <c r="K14" i="1" s="1"/>
  <c r="J28" i="1"/>
  <c r="K28" i="1" s="1"/>
  <c r="J24" i="1" l="1"/>
  <c r="J35" i="1"/>
  <c r="K35" i="1" s="1"/>
  <c r="J39" i="1"/>
  <c r="K39" i="1" s="1"/>
  <c r="J44" i="1"/>
  <c r="K44" i="1" s="1"/>
  <c r="J29" i="1"/>
  <c r="K29" i="1" s="1"/>
  <c r="J36" i="1"/>
  <c r="K36" i="1" s="1"/>
  <c r="J21" i="1"/>
  <c r="J45" i="1"/>
  <c r="K45" i="1" s="1"/>
  <c r="J15" i="1"/>
  <c r="K15" i="1" s="1"/>
  <c r="J40" i="1"/>
  <c r="K18" i="1"/>
  <c r="J43" i="1"/>
  <c r="K43" i="1" s="1"/>
  <c r="J25" i="1" l="1"/>
  <c r="K25" i="1" s="1"/>
  <c r="K49" i="1" l="1"/>
  <c r="J49" i="1"/>
  <c r="I49" i="1" l="1"/>
  <c r="H49" i="1"/>
  <c r="G49" i="1"/>
  <c r="F49" i="1"/>
  <c r="E49" i="1"/>
  <c r="D49" i="1"/>
</calcChain>
</file>

<file path=xl/sharedStrings.xml><?xml version="1.0" encoding="utf-8"?>
<sst xmlns="http://schemas.openxmlformats.org/spreadsheetml/2006/main" count="89" uniqueCount="59">
  <si>
    <t>CHALLENGE SELECTED</t>
  </si>
  <si>
    <t>BIKING MILES</t>
  </si>
  <si>
    <t>ROWING MILES</t>
  </si>
  <si>
    <t>RUNNING MILES</t>
  </si>
  <si>
    <t>SWIMMING MILES</t>
  </si>
  <si>
    <t>WALKING MILES</t>
  </si>
  <si>
    <t>OTHER MILES</t>
  </si>
  <si>
    <t>TOTAL MILES COMPLETED</t>
  </si>
  <si>
    <t>PARTICIPANT NAME</t>
  </si>
  <si>
    <t xml:space="preserve">  TEAM CHALLENGE TRACKER</t>
  </si>
  <si>
    <t>TOTAL TRACKED MILES</t>
  </si>
  <si>
    <t>Challenger</t>
  </si>
  <si>
    <t>Champ</t>
  </si>
  <si>
    <t>Warrior</t>
  </si>
  <si>
    <t>REMAING MILES TO GOAL</t>
  </si>
  <si>
    <t>Conqueror</t>
  </si>
  <si>
    <t>Karen P</t>
  </si>
  <si>
    <t>Jennifer N</t>
  </si>
  <si>
    <t>Mark W</t>
  </si>
  <si>
    <t>Jason S</t>
  </si>
  <si>
    <t>Cheryl R</t>
  </si>
  <si>
    <t>Michelle T</t>
  </si>
  <si>
    <t>Frank G</t>
  </si>
  <si>
    <t>Heather C</t>
  </si>
  <si>
    <t>Kristin C</t>
  </si>
  <si>
    <t>Barb H</t>
  </si>
  <si>
    <t>Rachel L</t>
  </si>
  <si>
    <t>Christine J</t>
  </si>
  <si>
    <t>Dawn G</t>
  </si>
  <si>
    <t>Bernadette K</t>
  </si>
  <si>
    <t>Perry K</t>
  </si>
  <si>
    <t>Brad T</t>
  </si>
  <si>
    <t>Peggy T</t>
  </si>
  <si>
    <r>
      <rPr>
        <b/>
        <sz val="12"/>
        <color rgb="FFFF0000"/>
        <rFont val="Calibri"/>
        <family val="2"/>
        <scheme val="minor"/>
      </rPr>
      <t>represented in this chart.</t>
    </r>
    <r>
      <rPr>
        <b/>
        <sz val="12"/>
        <color rgb="FF7030A0"/>
        <rFont val="Calibri"/>
        <family val="2"/>
        <scheme val="minor"/>
      </rPr>
      <t xml:space="preserve">  Participants are listed alphabetically by first name. Miles submitted may take up to 48 hours to update.</t>
    </r>
  </si>
  <si>
    <r>
      <t xml:space="preserve">Congratulations to all of our Lily's Pad teammates working hard to meet their challenges.  </t>
    </r>
    <r>
      <rPr>
        <b/>
        <sz val="12"/>
        <color rgb="FFFF0000"/>
        <rFont val="Calibri"/>
        <family val="2"/>
        <scheme val="minor"/>
      </rPr>
      <t>Only teammates submitting</t>
    </r>
    <r>
      <rPr>
        <b/>
        <sz val="12"/>
        <color rgb="FF7030A0"/>
        <rFont val="Calibri"/>
        <family val="2"/>
        <scheme val="minor"/>
      </rPr>
      <t xml:space="preserve"> </t>
    </r>
    <r>
      <rPr>
        <b/>
        <sz val="12"/>
        <color rgb="FFFF0000"/>
        <rFont val="Calibri"/>
        <family val="2"/>
        <scheme val="minor"/>
      </rPr>
      <t>mileage are</t>
    </r>
  </si>
  <si>
    <t xml:space="preserve">                                                       </t>
  </si>
  <si>
    <t>Rob B</t>
  </si>
  <si>
    <t>Colton B</t>
  </si>
  <si>
    <t>Mover</t>
  </si>
  <si>
    <t>Christine B</t>
  </si>
  <si>
    <t>Chris B</t>
  </si>
  <si>
    <t>Gladiator</t>
  </si>
  <si>
    <t>Sarah O</t>
  </si>
  <si>
    <t>Rick O</t>
  </si>
  <si>
    <t>Al P</t>
  </si>
  <si>
    <t>Kristi M</t>
  </si>
  <si>
    <t>Al T</t>
  </si>
  <si>
    <t>Colleen E</t>
  </si>
  <si>
    <t>Branum Family</t>
  </si>
  <si>
    <t>Christin B</t>
  </si>
  <si>
    <t>Movers</t>
  </si>
  <si>
    <t>Diane H</t>
  </si>
  <si>
    <t>April S</t>
  </si>
  <si>
    <t>Kat M</t>
  </si>
  <si>
    <t>Linea S</t>
  </si>
  <si>
    <t>Julieann S</t>
  </si>
  <si>
    <t>Kimberly A</t>
  </si>
  <si>
    <t>Sydney M</t>
  </si>
  <si>
    <t>Kristin 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</si>
</sst>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2"/>
      <color rgb="FF7030A0"/>
      <name val="Calibri"/>
      <family val="2"/>
      <scheme val="minor"/>
    </font>
    <font>
      <b/>
      <sz val="22"/>
      <color rgb="FF7030A0"/>
      <name val="Calibri"/>
      <family val="2"/>
      <scheme val="minor"/>
    </font>
    <font>
      <b/>
      <sz val="11"/>
      <color rgb="FF7030A0"/>
      <name val="Calibri"/>
      <family val="2"/>
      <scheme val="minor"/>
    </font>
    <font>
      <sz val="11"/>
      <color rgb="FF7030A0"/>
      <name val="Calibri"/>
      <family val="2"/>
      <scheme val="minor"/>
    </font>
    <font>
      <b/>
      <sz val="14"/>
      <color rgb="FF7030A0"/>
      <name val="Calibri"/>
      <family val="2"/>
      <scheme val="minor"/>
    </font>
    <font>
      <b/>
      <sz val="12"/>
      <color rgb="FFFF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0" borderId="0" xfId="0" applyAlignment="1">
      <alignment wrapText="1"/>
    </xf>
    <xf numFmtId="0" fontId="3" fillId="0" borderId="0" xfId="0" applyFont="1"/>
    <xf numFmtId="0" fontId="5" fillId="0" borderId="1" xfId="0" applyFont="1" applyBorder="1"/>
    <xf numFmtId="0" fontId="5" fillId="0" borderId="1" xfId="0" applyFont="1" applyBorder="1" applyAlignment="1">
      <alignment horizontal="center" wrapText="1"/>
    </xf>
    <xf numFmtId="0" fontId="2" fillId="0" borderId="0" xfId="0" applyFont="1"/>
    <xf numFmtId="0" fontId="1" fillId="0" borderId="0" xfId="0" applyFont="1"/>
    <xf numFmtId="0" fontId="4" fillId="0" borderId="0" xfId="0" applyFont="1" applyAlignment="1">
      <alignment horizontal="left"/>
    </xf>
    <xf numFmtId="0" fontId="6" fillId="2" borderId="1" xfId="0" applyFont="1" applyFill="1" applyBorder="1"/>
    <xf numFmtId="0" fontId="7" fillId="0" borderId="1" xfId="0" applyFont="1" applyBorder="1"/>
    <xf numFmtId="0" fontId="0" fillId="0" borderId="0" xfId="0" applyAlignment="1">
      <alignment horizontal="center"/>
    </xf>
    <xf numFmtId="0" fontId="5" fillId="2" borderId="1" xfId="0" applyFont="1" applyFill="1" applyBorder="1" applyAlignment="1">
      <alignment horizontal="center"/>
    </xf>
    <xf numFmtId="0" fontId="6" fillId="2" borderId="1" xfId="0" applyFont="1" applyFill="1" applyBorder="1" applyAlignment="1">
      <alignment horizontal="center"/>
    </xf>
    <xf numFmtId="0" fontId="7" fillId="0" borderId="1" xfId="0" applyFont="1" applyBorder="1" applyAlignment="1">
      <alignment horizontal="center"/>
    </xf>
    <xf numFmtId="0" fontId="0" fillId="2" borderId="1" xfId="0" applyFill="1" applyBorder="1"/>
    <xf numFmtId="0" fontId="0" fillId="3" borderId="1" xfId="0" applyFill="1" applyBorder="1"/>
    <xf numFmtId="0" fontId="6" fillId="3" borderId="1" xfId="0" applyFont="1" applyFill="1" applyBorder="1" applyAlignment="1">
      <alignment horizontal="center"/>
    </xf>
    <xf numFmtId="0" fontId="5" fillId="3" borderId="1" xfId="0" applyFont="1" applyFill="1" applyBorder="1" applyAlignment="1">
      <alignment horizontal="center"/>
    </xf>
    <xf numFmtId="0" fontId="0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1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203834</xdr:colOff>
      <xdr:row>0</xdr:row>
      <xdr:rowOff>171450</xdr:rowOff>
    </xdr:from>
    <xdr:to>
      <xdr:col>8</xdr:col>
      <xdr:colOff>16509</xdr:colOff>
      <xdr:row>3</xdr:row>
      <xdr:rowOff>266151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912EFF3D-81D5-4D8E-832B-761F1970871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299334" y="171450"/>
          <a:ext cx="3851275" cy="894801"/>
        </a:xfrm>
        <a:prstGeom prst="rect">
          <a:avLst/>
        </a:prstGeom>
      </xdr:spPr>
    </xdr:pic>
    <xdr:clientData/>
  </xdr:twoCellAnchor>
</xdr:wsDr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K49"/>
  <sheetViews>
    <sheetView tabSelected="1" topLeftCell="A4" zoomScaleNormal="100" workbookViewId="0">
      <pane xSplit="3" ySplit="7" topLeftCell="D36" activePane="bottomRight" state="frozen"/>
      <selection activeCell="A4" sqref="A4"/>
      <selection pane="topRight" activeCell="C4" sqref="C4"/>
      <selection pane="bottomLeft" activeCell="A11" sqref="A11"/>
      <selection pane="bottomRight" activeCell="K12" sqref="B12:K12"/>
    </sheetView>
  </sheetViews>
  <sheetFormatPr defaultRowHeight="15" x14ac:dyDescent="0.25"/>
  <cols>
    <col min="2" max="2" width="17.7109375" bestFit="1" customWidth="1"/>
    <col min="3" max="3" width="12.7109375" style="1" customWidth="1"/>
    <col min="4" max="9" width="11.7109375" style="10" customWidth="1"/>
    <col min="10" max="10" width="12.140625" style="10" bestFit="1" customWidth="1"/>
    <col min="11" max="11" width="15" style="10" bestFit="1" customWidth="1"/>
    <col min="17" max="17" width="13.28515625" customWidth="1"/>
  </cols>
  <sheetData>
    <row r="1" spans="2:11" ht="21" customHeight="1" x14ac:dyDescent="0.35">
      <c r="B1" s="5"/>
    </row>
    <row r="2" spans="2:11" ht="21" customHeight="1" x14ac:dyDescent="0.35">
      <c r="B2" s="5"/>
    </row>
    <row r="3" spans="2:11" ht="21" customHeight="1" x14ac:dyDescent="0.35">
      <c r="B3" s="5"/>
    </row>
    <row r="4" spans="2:11" ht="21" customHeight="1" x14ac:dyDescent="0.35">
      <c r="B4" s="5"/>
    </row>
    <row r="5" spans="2:11" ht="28.5" customHeight="1" x14ac:dyDescent="0.45">
      <c r="B5" s="5"/>
      <c r="D5" s="7" t="s">
        <v>9</v>
      </c>
    </row>
    <row r="6" spans="2:11" ht="15.75" x14ac:dyDescent="0.25">
      <c r="B6" s="2" t="s">
        <v>34</v>
      </c>
    </row>
    <row r="7" spans="2:11" ht="15.75" x14ac:dyDescent="0.25">
      <c r="B7" s="2" t="s">
        <v>33</v>
      </c>
    </row>
    <row r="8" spans="2:11" ht="15.75" x14ac:dyDescent="0.25">
      <c r="B8" s="2"/>
    </row>
    <row r="9" spans="2:11" ht="15.75" x14ac:dyDescent="0.25">
      <c r="B9" s="6"/>
    </row>
    <row r="10" spans="2:11" ht="30" customHeight="1" x14ac:dyDescent="0.25">
      <c r="B10" s="3" t="s">
        <v>8</v>
      </c>
      <c r="C10" s="4" t="s">
        <v>0</v>
      </c>
      <c r="D10" s="4" t="s">
        <v>1</v>
      </c>
      <c r="E10" s="4" t="s">
        <v>2</v>
      </c>
      <c r="F10" s="4" t="s">
        <v>3</v>
      </c>
      <c r="G10" s="4" t="s">
        <v>4</v>
      </c>
      <c r="H10" s="4" t="s">
        <v>5</v>
      </c>
      <c r="I10" s="4" t="s">
        <v>6</v>
      </c>
      <c r="J10" s="4" t="s">
        <v>7</v>
      </c>
      <c r="K10" s="4" t="s">
        <v>14</v>
      </c>
    </row>
    <row r="11" spans="2:11" ht="30" customHeight="1" x14ac:dyDescent="0.25">
      <c r="B11" s="14" t="s">
        <v>44</v>
      </c>
      <c r="C11" s="14" t="s">
        <v>11</v>
      </c>
      <c r="D11" s="12"/>
      <c r="E11" s="12"/>
      <c r="F11" s="12"/>
      <c r="G11" s="12"/>
      <c r="H11" s="12"/>
      <c r="I11" s="12"/>
      <c r="J11" s="11">
        <f t="shared" ref="J11:J47" si="0">+SUM(D11, E11, F11, G11, H11,I11)</f>
        <v>0</v>
      </c>
      <c r="K11" s="11">
        <f>30-J11</f>
        <v>30</v>
      </c>
    </row>
    <row r="12" spans="2:11" ht="30" customHeight="1" x14ac:dyDescent="0.25">
      <c r="B12" s="18" t="s">
        <v>46</v>
      </c>
      <c r="C12" s="18" t="s">
        <v>38</v>
      </c>
      <c r="D12" s="17"/>
      <c r="E12" s="17"/>
      <c r="F12" s="17"/>
      <c r="G12" s="17"/>
      <c r="H12" s="17"/>
      <c r="I12" s="17"/>
      <c r="J12" s="17">
        <f t="shared" si="0"/>
        <v>0</v>
      </c>
      <c r="K12" s="17">
        <v>0</v>
      </c>
    </row>
    <row r="13" spans="2:11" ht="30" customHeight="1" x14ac:dyDescent="0.25">
      <c r="B13" s="15" t="s">
        <v>52</v>
      </c>
      <c r="C13" s="15" t="s">
        <v>12</v>
      </c>
      <c r="D13" s="16"/>
      <c r="E13" s="16"/>
      <c r="F13" s="16">
        <f>3+3+3+3+3+3+3+3+3+2+3+3+3+3+3+3+2+3+3+6+3+3+3</f>
        <v>70</v>
      </c>
      <c r="G13" s="16"/>
      <c r="H13" s="16">
        <f>4+1+1+1+3</f>
        <v>10</v>
      </c>
      <c r="I13" s="16"/>
      <c r="J13" s="17">
        <f t="shared" si="0"/>
        <v>80</v>
      </c>
      <c r="K13" s="17">
        <f>60 - J13</f>
        <v>-20</v>
      </c>
    </row>
    <row r="14" spans="2:11" ht="30" customHeight="1" x14ac:dyDescent="0.25">
      <c r="B14" s="15" t="s">
        <v>25</v>
      </c>
      <c r="C14" s="15" t="s">
        <v>13</v>
      </c>
      <c r="D14" s="16">
        <f>7.07 +49.93+5.08+12.46+32.68+28.15</f>
        <v>135.37</v>
      </c>
      <c r="E14" s="16"/>
      <c r="F14" s="16"/>
      <c r="G14" s="16"/>
      <c r="H14" s="16">
        <f>0.94+2.25+1.8+5.41+5.39+9.56</f>
        <v>25.35</v>
      </c>
      <c r="I14" s="16"/>
      <c r="J14" s="17">
        <f t="shared" si="0"/>
        <v>160.72</v>
      </c>
      <c r="K14" s="17">
        <f>100 - J14</f>
        <v>-60.72</v>
      </c>
    </row>
    <row r="15" spans="2:11" ht="30" customHeight="1" x14ac:dyDescent="0.25">
      <c r="B15" s="14" t="s">
        <v>29</v>
      </c>
      <c r="C15" s="14" t="s">
        <v>11</v>
      </c>
      <c r="D15" s="12"/>
      <c r="E15" s="12"/>
      <c r="F15" s="12"/>
      <c r="G15" s="12"/>
      <c r="H15" s="12"/>
      <c r="I15" s="12"/>
      <c r="J15" s="11">
        <f t="shared" si="0"/>
        <v>0</v>
      </c>
      <c r="K15" s="11">
        <f>30- J15</f>
        <v>30</v>
      </c>
    </row>
    <row r="16" spans="2:11" ht="30" customHeight="1" x14ac:dyDescent="0.25">
      <c r="B16" s="14" t="s">
        <v>31</v>
      </c>
      <c r="C16" s="14" t="s">
        <v>12</v>
      </c>
      <c r="D16" s="12"/>
      <c r="E16" s="12"/>
      <c r="F16" s="12"/>
      <c r="G16" s="12"/>
      <c r="H16" s="12"/>
      <c r="I16" s="12"/>
      <c r="J16" s="11">
        <f t="shared" si="0"/>
        <v>0</v>
      </c>
      <c r="K16" s="11">
        <f>60 - J16</f>
        <v>60</v>
      </c>
    </row>
    <row r="17" spans="2:11" ht="30" customHeight="1" x14ac:dyDescent="0.25">
      <c r="B17" s="15" t="s">
        <v>48</v>
      </c>
      <c r="C17" s="15" t="s">
        <v>50</v>
      </c>
      <c r="D17" s="16"/>
      <c r="E17" s="16"/>
      <c r="F17" s="16"/>
      <c r="G17" s="16"/>
      <c r="H17" s="16"/>
      <c r="I17" s="16">
        <f>2+3</f>
        <v>5</v>
      </c>
      <c r="J17" s="17">
        <f t="shared" si="0"/>
        <v>5</v>
      </c>
      <c r="K17" s="17">
        <v>0</v>
      </c>
    </row>
    <row r="18" spans="2:11" ht="30" customHeight="1" x14ac:dyDescent="0.25">
      <c r="B18" s="15" t="s">
        <v>20</v>
      </c>
      <c r="C18" s="15" t="s">
        <v>12</v>
      </c>
      <c r="D18" s="16"/>
      <c r="E18" s="16"/>
      <c r="F18" s="16"/>
      <c r="G18" s="16"/>
      <c r="H18" s="16"/>
      <c r="I18" s="16">
        <f>58.7+34.6</f>
        <v>93.300000000000011</v>
      </c>
      <c r="J18" s="17">
        <f t="shared" si="0"/>
        <v>93.300000000000011</v>
      </c>
      <c r="K18" s="17">
        <f>60 - J18</f>
        <v>-33.300000000000011</v>
      </c>
    </row>
    <row r="19" spans="2:11" ht="30" customHeight="1" x14ac:dyDescent="0.25">
      <c r="B19" s="15" t="s">
        <v>40</v>
      </c>
      <c r="C19" s="15" t="s">
        <v>38</v>
      </c>
      <c r="D19" s="16"/>
      <c r="E19" s="16"/>
      <c r="F19" s="16"/>
      <c r="G19" s="16"/>
      <c r="H19" s="16"/>
      <c r="I19" s="16"/>
      <c r="J19" s="17">
        <f t="shared" si="0"/>
        <v>0</v>
      </c>
      <c r="K19" s="17">
        <f>30 - J19</f>
        <v>30</v>
      </c>
    </row>
    <row r="20" spans="2:11" ht="30" customHeight="1" x14ac:dyDescent="0.25">
      <c r="B20" s="14" t="s">
        <v>49</v>
      </c>
      <c r="C20" s="14" t="s">
        <v>41</v>
      </c>
      <c r="D20" s="12"/>
      <c r="E20" s="12"/>
      <c r="F20" s="12" t="s">
        <v>35</v>
      </c>
      <c r="G20" s="12"/>
      <c r="H20" s="12"/>
      <c r="I20" s="12"/>
      <c r="J20" s="11">
        <f t="shared" si="0"/>
        <v>0</v>
      </c>
      <c r="K20" s="11">
        <f>150 - J20</f>
        <v>150</v>
      </c>
    </row>
    <row r="21" spans="2:11" ht="30" customHeight="1" x14ac:dyDescent="0.25">
      <c r="B21" s="15" t="s">
        <v>39</v>
      </c>
      <c r="C21" s="15" t="s">
        <v>38</v>
      </c>
      <c r="D21" s="16"/>
      <c r="E21" s="16"/>
      <c r="F21" s="16"/>
      <c r="G21" s="16"/>
      <c r="H21" s="16"/>
      <c r="I21" s="16"/>
      <c r="J21" s="17">
        <f t="shared" si="0"/>
        <v>0</v>
      </c>
      <c r="K21" s="17">
        <v>0</v>
      </c>
    </row>
    <row r="22" spans="2:11" ht="30" customHeight="1" x14ac:dyDescent="0.25">
      <c r="B22" s="15" t="s">
        <v>27</v>
      </c>
      <c r="C22" s="15" t="s">
        <v>11</v>
      </c>
      <c r="D22" s="16"/>
      <c r="E22" s="16"/>
      <c r="F22" s="16"/>
      <c r="G22" s="16"/>
      <c r="H22" s="16"/>
      <c r="I22" s="16">
        <f>45+24</f>
        <v>69</v>
      </c>
      <c r="J22" s="17">
        <f t="shared" si="0"/>
        <v>69</v>
      </c>
      <c r="K22" s="17">
        <f>30 - J22</f>
        <v>-39</v>
      </c>
    </row>
    <row r="23" spans="2:11" ht="30" customHeight="1" x14ac:dyDescent="0.25">
      <c r="B23" s="15" t="s">
        <v>47</v>
      </c>
      <c r="C23" s="15" t="s">
        <v>12</v>
      </c>
      <c r="D23" s="16"/>
      <c r="E23" s="16">
        <f>3.79+4.16</f>
        <v>7.95</v>
      </c>
      <c r="F23" s="16"/>
      <c r="G23" s="16"/>
      <c r="H23" s="16">
        <f>2.07+4.38+2.34+3.04+5.02+5.41+5.5+3.38+3.08+1.63+2.29+2.66+2.62+3.3+12.08+3.17+2.37</f>
        <v>64.339999999999989</v>
      </c>
      <c r="I23" s="16"/>
      <c r="J23" s="17">
        <f t="shared" si="0"/>
        <v>72.289999999999992</v>
      </c>
      <c r="K23" s="17">
        <f>60 - J23</f>
        <v>-12.289999999999992</v>
      </c>
    </row>
    <row r="24" spans="2:11" ht="30" customHeight="1" x14ac:dyDescent="0.25">
      <c r="B24" s="15" t="s">
        <v>37</v>
      </c>
      <c r="C24" s="15" t="s">
        <v>38</v>
      </c>
      <c r="D24" s="16"/>
      <c r="E24" s="16"/>
      <c r="F24" s="16"/>
      <c r="G24" s="16"/>
      <c r="H24" s="16"/>
      <c r="I24" s="16"/>
      <c r="J24" s="17">
        <f t="shared" si="0"/>
        <v>0</v>
      </c>
      <c r="K24" s="17">
        <v>0</v>
      </c>
    </row>
    <row r="25" spans="2:11" ht="30" customHeight="1" x14ac:dyDescent="0.25">
      <c r="B25" s="15" t="s">
        <v>28</v>
      </c>
      <c r="C25" s="15" t="s">
        <v>12</v>
      </c>
      <c r="D25" s="16"/>
      <c r="E25" s="16"/>
      <c r="F25" s="16"/>
      <c r="G25" s="16"/>
      <c r="H25" s="16">
        <f>9.87+6.15+15.05+6.05+11.65+6.5+4.65+5+5.15</f>
        <v>70.069999999999993</v>
      </c>
      <c r="I25" s="16"/>
      <c r="J25" s="17">
        <f t="shared" si="0"/>
        <v>70.069999999999993</v>
      </c>
      <c r="K25" s="17">
        <f>60 - J25</f>
        <v>-10.069999999999993</v>
      </c>
    </row>
    <row r="26" spans="2:11" ht="30" customHeight="1" x14ac:dyDescent="0.25">
      <c r="B26" s="14" t="s">
        <v>51</v>
      </c>
      <c r="C26" s="14" t="s">
        <v>11</v>
      </c>
      <c r="D26" s="12"/>
      <c r="E26" s="12"/>
      <c r="F26" s="12"/>
      <c r="G26" s="12"/>
      <c r="H26" s="12"/>
      <c r="I26" s="12"/>
      <c r="J26" s="11">
        <f t="shared" si="0"/>
        <v>0</v>
      </c>
      <c r="K26" s="11">
        <f>30 - J26</f>
        <v>30</v>
      </c>
    </row>
    <row r="27" spans="2:11" ht="30" customHeight="1" x14ac:dyDescent="0.25">
      <c r="B27" s="15" t="s">
        <v>22</v>
      </c>
      <c r="C27" s="15" t="s">
        <v>41</v>
      </c>
      <c r="D27" s="16">
        <f>98+52</f>
        <v>150</v>
      </c>
      <c r="E27" s="16"/>
      <c r="F27" s="16"/>
      <c r="G27" s="16"/>
      <c r="H27" s="16"/>
      <c r="I27" s="16"/>
      <c r="J27" s="17">
        <f t="shared" si="0"/>
        <v>150</v>
      </c>
      <c r="K27" s="17">
        <f>150 - J27</f>
        <v>0</v>
      </c>
    </row>
    <row r="28" spans="2:11" ht="30" customHeight="1" x14ac:dyDescent="0.25">
      <c r="B28" s="14" t="s">
        <v>23</v>
      </c>
      <c r="C28" s="14" t="s">
        <v>15</v>
      </c>
      <c r="D28" s="12"/>
      <c r="E28" s="12"/>
      <c r="F28" s="12"/>
      <c r="G28" s="12"/>
      <c r="H28" s="12"/>
      <c r="I28" s="12"/>
      <c r="J28" s="11">
        <f t="shared" si="0"/>
        <v>0</v>
      </c>
      <c r="K28" s="11">
        <f>300 - J28</f>
        <v>300</v>
      </c>
    </row>
    <row r="29" spans="2:11" ht="30" customHeight="1" x14ac:dyDescent="0.25">
      <c r="B29" s="14" t="s">
        <v>19</v>
      </c>
      <c r="C29" s="14" t="s">
        <v>15</v>
      </c>
      <c r="D29" s="12"/>
      <c r="E29" s="12"/>
      <c r="F29" s="12">
        <f>11.5+11.75+14+20.5+22.3+14.6+27.1+22.25</f>
        <v>144</v>
      </c>
      <c r="G29" s="12"/>
      <c r="H29" s="12"/>
      <c r="I29" s="12"/>
      <c r="J29" s="11">
        <f t="shared" si="0"/>
        <v>144</v>
      </c>
      <c r="K29" s="11">
        <f>300 - J29</f>
        <v>156</v>
      </c>
    </row>
    <row r="30" spans="2:11" ht="30" customHeight="1" x14ac:dyDescent="0.25">
      <c r="B30" s="14" t="s">
        <v>17</v>
      </c>
      <c r="C30" s="14" t="s">
        <v>13</v>
      </c>
      <c r="D30" s="12"/>
      <c r="E30" s="12"/>
      <c r="F30" s="12"/>
      <c r="G30" s="12"/>
      <c r="H30" s="12"/>
      <c r="I30" s="12"/>
      <c r="J30" s="11">
        <f t="shared" si="0"/>
        <v>0</v>
      </c>
      <c r="K30" s="11">
        <f>100-J30</f>
        <v>100</v>
      </c>
    </row>
    <row r="31" spans="2:11" ht="30" customHeight="1" x14ac:dyDescent="0.25">
      <c r="B31" s="14" t="s">
        <v>55</v>
      </c>
      <c r="C31" s="14" t="s">
        <v>12</v>
      </c>
      <c r="D31" s="12"/>
      <c r="E31" s="12"/>
      <c r="F31" s="12">
        <f>3+3+3+4+3+4</f>
        <v>20</v>
      </c>
      <c r="G31" s="12"/>
      <c r="H31" s="12">
        <f>1+4</f>
        <v>5</v>
      </c>
      <c r="I31" s="12"/>
      <c r="J31" s="11">
        <f t="shared" si="0"/>
        <v>25</v>
      </c>
      <c r="K31" s="11">
        <f>60 - J31</f>
        <v>35</v>
      </c>
    </row>
    <row r="32" spans="2:11" ht="30" customHeight="1" x14ac:dyDescent="0.25">
      <c r="B32" s="14" t="s">
        <v>16</v>
      </c>
      <c r="C32" s="14" t="s">
        <v>12</v>
      </c>
      <c r="D32" s="12"/>
      <c r="E32" s="12"/>
      <c r="F32" s="12"/>
      <c r="G32" s="12"/>
      <c r="H32" s="12">
        <v>25</v>
      </c>
      <c r="I32" s="12"/>
      <c r="J32" s="11">
        <f t="shared" si="0"/>
        <v>25</v>
      </c>
      <c r="K32" s="11">
        <f>60 - J32</f>
        <v>35</v>
      </c>
    </row>
    <row r="33" spans="2:11" ht="30" customHeight="1" x14ac:dyDescent="0.25">
      <c r="B33" s="14" t="s">
        <v>53</v>
      </c>
      <c r="C33" s="14" t="s">
        <v>12</v>
      </c>
      <c r="D33" s="12"/>
      <c r="E33" s="12"/>
      <c r="F33" s="12"/>
      <c r="G33" s="12"/>
      <c r="H33" s="12"/>
      <c r="I33" s="12">
        <v>2</v>
      </c>
      <c r="J33" s="11">
        <f t="shared" si="0"/>
        <v>2</v>
      </c>
      <c r="K33" s="11">
        <f>60 - J33</f>
        <v>58</v>
      </c>
    </row>
    <row r="34" spans="2:11" ht="30" customHeight="1" x14ac:dyDescent="0.25">
      <c r="B34" s="14" t="s">
        <v>56</v>
      </c>
      <c r="C34" s="14" t="s">
        <v>11</v>
      </c>
      <c r="D34" s="12"/>
      <c r="E34" s="12"/>
      <c r="F34" s="12"/>
      <c r="G34" s="12"/>
      <c r="H34" s="12"/>
      <c r="I34" s="12">
        <v>24</v>
      </c>
      <c r="J34" s="11">
        <f t="shared" si="0"/>
        <v>24</v>
      </c>
      <c r="K34" s="11">
        <f>30 - J34</f>
        <v>6</v>
      </c>
    </row>
    <row r="35" spans="2:11" ht="30" customHeight="1" x14ac:dyDescent="0.25">
      <c r="B35" s="14" t="s">
        <v>45</v>
      </c>
      <c r="C35" s="14" t="s">
        <v>13</v>
      </c>
      <c r="D35" s="12"/>
      <c r="E35" s="12"/>
      <c r="F35" s="12"/>
      <c r="G35" s="12"/>
      <c r="H35" s="12"/>
      <c r="I35" s="12"/>
      <c r="J35" s="11">
        <f t="shared" si="0"/>
        <v>0</v>
      </c>
      <c r="K35" s="11">
        <f>100 - J35</f>
        <v>100</v>
      </c>
    </row>
    <row r="36" spans="2:11" ht="30" customHeight="1" x14ac:dyDescent="0.25">
      <c r="B36" s="14" t="s">
        <v>24</v>
      </c>
      <c r="C36" s="14" t="s">
        <v>41</v>
      </c>
      <c r="D36" s="12">
        <f>8+10.5+21+38+3+12+24</f>
        <v>116.5</v>
      </c>
      <c r="E36" s="12"/>
      <c r="F36" s="12"/>
      <c r="G36" s="12"/>
      <c r="H36" s="12">
        <f>1.25+1.5+1.25</f>
        <v>4</v>
      </c>
      <c r="I36" s="12">
        <v>0.25</v>
      </c>
      <c r="J36" s="11">
        <f t="shared" si="0"/>
        <v>120.75</v>
      </c>
      <c r="K36" s="11">
        <f>150 - J36</f>
        <v>29.25</v>
      </c>
    </row>
    <row r="37" spans="2:11" ht="30" customHeight="1" x14ac:dyDescent="0.25">
      <c r="B37" s="14" t="s">
        <v>58</v>
      </c>
      <c r="C37" s="14" t="s">
        <v>13</v>
      </c>
      <c r="D37" s="12"/>
      <c r="E37" s="12"/>
      <c r="F37" s="12"/>
      <c r="G37" s="12"/>
      <c r="H37" s="12"/>
      <c r="I37" s="12"/>
      <c r="J37" s="11">
        <f t="shared" si="0"/>
        <v>0</v>
      </c>
      <c r="K37" s="11">
        <f>100 - J37</f>
        <v>100</v>
      </c>
    </row>
    <row r="38" spans="2:11" ht="30" customHeight="1" x14ac:dyDescent="0.25">
      <c r="B38" s="14" t="s">
        <v>54</v>
      </c>
      <c r="C38" s="14" t="s">
        <v>41</v>
      </c>
      <c r="D38" s="12"/>
      <c r="E38" s="12"/>
      <c r="F38" s="12"/>
      <c r="G38" s="12"/>
      <c r="H38" s="12"/>
      <c r="I38" s="12"/>
      <c r="J38" s="11">
        <f t="shared" si="0"/>
        <v>0</v>
      </c>
      <c r="K38" s="11">
        <f>150 - J38</f>
        <v>150</v>
      </c>
    </row>
    <row r="39" spans="2:11" ht="30" customHeight="1" x14ac:dyDescent="0.25">
      <c r="B39" s="15" t="s">
        <v>18</v>
      </c>
      <c r="C39" s="15" t="s">
        <v>41</v>
      </c>
      <c r="D39" s="16">
        <v>300</v>
      </c>
      <c r="E39" s="16"/>
      <c r="F39" s="16"/>
      <c r="G39" s="16"/>
      <c r="H39" s="16"/>
      <c r="I39" s="16"/>
      <c r="J39" s="17">
        <f t="shared" si="0"/>
        <v>300</v>
      </c>
      <c r="K39" s="17">
        <f>150 - J39</f>
        <v>-150</v>
      </c>
    </row>
    <row r="40" spans="2:11" ht="30" customHeight="1" x14ac:dyDescent="0.25">
      <c r="B40" s="14" t="s">
        <v>21</v>
      </c>
      <c r="C40" s="14" t="s">
        <v>12</v>
      </c>
      <c r="D40" s="12"/>
      <c r="E40" s="12"/>
      <c r="F40" s="12"/>
      <c r="G40" s="12"/>
      <c r="H40" s="12"/>
      <c r="I40" s="12"/>
      <c r="J40" s="11">
        <f t="shared" si="0"/>
        <v>0</v>
      </c>
      <c r="K40" s="11">
        <f>60 - J40</f>
        <v>60</v>
      </c>
    </row>
    <row r="41" spans="2:11" ht="30" customHeight="1" x14ac:dyDescent="0.25">
      <c r="B41" s="14" t="s">
        <v>32</v>
      </c>
      <c r="C41" s="14" t="s">
        <v>12</v>
      </c>
      <c r="D41" s="12"/>
      <c r="E41" s="12"/>
      <c r="F41" s="12"/>
      <c r="G41" s="12"/>
      <c r="H41" s="12"/>
      <c r="I41" s="12"/>
      <c r="J41" s="11">
        <f t="shared" si="0"/>
        <v>0</v>
      </c>
      <c r="K41" s="11">
        <f>60 - J41</f>
        <v>60</v>
      </c>
    </row>
    <row r="42" spans="2:11" ht="30" customHeight="1" x14ac:dyDescent="0.25">
      <c r="B42" s="14" t="s">
        <v>30</v>
      </c>
      <c r="C42" s="14" t="s">
        <v>11</v>
      </c>
      <c r="D42" s="12"/>
      <c r="E42" s="12"/>
      <c r="F42" s="12"/>
      <c r="G42" s="12"/>
      <c r="H42" s="12"/>
      <c r="I42" s="12">
        <f>2+2+8</f>
        <v>12</v>
      </c>
      <c r="J42" s="11">
        <f t="shared" si="0"/>
        <v>12</v>
      </c>
      <c r="K42" s="11">
        <f>30 - J42</f>
        <v>18</v>
      </c>
    </row>
    <row r="43" spans="2:11" ht="30" customHeight="1" x14ac:dyDescent="0.25">
      <c r="B43" s="14" t="s">
        <v>26</v>
      </c>
      <c r="C43" s="14" t="s">
        <v>12</v>
      </c>
      <c r="D43" s="12"/>
      <c r="E43" s="12"/>
      <c r="F43" s="12"/>
      <c r="G43" s="12"/>
      <c r="H43" s="12"/>
      <c r="I43" s="12"/>
      <c r="J43" s="11">
        <f t="shared" si="0"/>
        <v>0</v>
      </c>
      <c r="K43" s="11">
        <f>60 - J43</f>
        <v>60</v>
      </c>
    </row>
    <row r="44" spans="2:11" ht="30" customHeight="1" x14ac:dyDescent="0.25">
      <c r="B44" s="14" t="s">
        <v>43</v>
      </c>
      <c r="C44" s="14" t="s">
        <v>12</v>
      </c>
      <c r="D44" s="12"/>
      <c r="E44" s="12"/>
      <c r="F44" s="12"/>
      <c r="G44" s="12"/>
      <c r="H44" s="12"/>
      <c r="I44" s="12"/>
      <c r="J44" s="11">
        <f t="shared" si="0"/>
        <v>0</v>
      </c>
      <c r="K44" s="11">
        <f>60 - J44</f>
        <v>60</v>
      </c>
    </row>
    <row r="45" spans="2:11" ht="30" customHeight="1" x14ac:dyDescent="0.25">
      <c r="B45" s="14" t="s">
        <v>36</v>
      </c>
      <c r="C45" s="14" t="s">
        <v>12</v>
      </c>
      <c r="D45" s="12"/>
      <c r="E45" s="12"/>
      <c r="F45" s="12"/>
      <c r="G45" s="12"/>
      <c r="H45" s="12"/>
      <c r="I45" s="12"/>
      <c r="J45" s="11">
        <f t="shared" si="0"/>
        <v>0</v>
      </c>
      <c r="K45" s="11">
        <f>60 - J45</f>
        <v>60</v>
      </c>
    </row>
    <row r="46" spans="2:11" ht="30" customHeight="1" x14ac:dyDescent="0.25">
      <c r="B46" s="14" t="s">
        <v>42</v>
      </c>
      <c r="C46" s="14" t="s">
        <v>12</v>
      </c>
      <c r="D46" s="12"/>
      <c r="E46" s="12"/>
      <c r="F46" s="12"/>
      <c r="G46" s="12"/>
      <c r="H46" s="12"/>
      <c r="I46" s="12"/>
      <c r="J46" s="11">
        <f t="shared" si="0"/>
        <v>0</v>
      </c>
      <c r="K46" s="11">
        <f>60 - J46</f>
        <v>60</v>
      </c>
    </row>
    <row r="47" spans="2:11" ht="30" customHeight="1" x14ac:dyDescent="0.25">
      <c r="B47" s="15" t="s">
        <v>57</v>
      </c>
      <c r="C47" s="15" t="s">
        <v>11</v>
      </c>
      <c r="D47" s="16"/>
      <c r="E47" s="16"/>
      <c r="F47" s="16"/>
      <c r="G47" s="16"/>
      <c r="H47" s="16">
        <f>1+3</f>
        <v>4</v>
      </c>
      <c r="I47" s="16">
        <f>15+5+4+5</f>
        <v>29</v>
      </c>
      <c r="J47" s="17">
        <f t="shared" si="0"/>
        <v>33</v>
      </c>
      <c r="K47" s="17">
        <f>30-J47</f>
        <v>-3</v>
      </c>
    </row>
    <row r="48" spans="2:11" x14ac:dyDescent="0.25">
      <c r="B48" s="8"/>
      <c r="C48" s="8"/>
      <c r="D48" s="12"/>
      <c r="E48" s="12"/>
      <c r="F48" s="12"/>
      <c r="G48" s="12"/>
      <c r="H48" s="12"/>
      <c r="I48" s="12"/>
      <c r="J48" s="11"/>
      <c r="K48" s="11"/>
    </row>
    <row r="49" spans="2:11" ht="18.75" x14ac:dyDescent="0.3">
      <c r="B49" s="9" t="s">
        <v>10</v>
      </c>
      <c r="C49" s="9"/>
      <c r="D49" s="13">
        <f t="shared" ref="D49:I49" si="1">+SUM(D23:D48)</f>
        <v>566.5</v>
      </c>
      <c r="E49" s="13">
        <f t="shared" si="1"/>
        <v>7.95</v>
      </c>
      <c r="F49" s="13">
        <f t="shared" si="1"/>
        <v>164</v>
      </c>
      <c r="G49" s="13">
        <f t="shared" si="1"/>
        <v>0</v>
      </c>
      <c r="H49" s="13">
        <f t="shared" si="1"/>
        <v>172.40999999999997</v>
      </c>
      <c r="I49" s="13">
        <f t="shared" si="1"/>
        <v>67.25</v>
      </c>
      <c r="J49" s="13">
        <f>+SUM(J11:J48)</f>
        <v>1386.1299999999999</v>
      </c>
      <c r="K49" s="13">
        <f>+SUM(K11:K48)</f>
        <v>1448.87</v>
      </c>
    </row>
  </sheetData>
  <autoFilter ref="B10:J47" xr:uid="{00000000-0009-0000-0000-000000000000}">
    <sortState xmlns:xlrd2="http://schemas.microsoft.com/office/spreadsheetml/2017/richdata2" ref="B11:J47">
      <sortCondition ref="B10:B47"/>
    </sortState>
  </autoFilter>
  <sortState xmlns:xlrd2="http://schemas.microsoft.com/office/spreadsheetml/2017/richdata2" ref="B11:K47">
    <sortCondition ref="B11:B47"/>
  </sortState>
  <pageMargins left="0.1" right="0.1" top="0.75" bottom="0.75" header="0.3" footer="0.3"/>
  <pageSetup orientation="landscape" horizontalDpi="300" verticalDpi="300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sisl xmlns:xsi="http://www.w3.org/2001/XMLSchema-instance" xmlns:xsd="http://www.w3.org/2001/XMLSchema" xmlns="http://www.boldonjames.com/2008/01/sie/internal/label" sislVersion="0" policy="06dbc50a-7c40-497c-8ead-392c4a2b388e" origin="userSelected">
  <element uid="3a0f620a-74f7-4504-a030-448d9ea0e08a" value=""/>
  <element uid="id_classification_nonbusiness" value=""/>
  <element uid="0bf5a77d-3f3a-4e58-9a8a-1570d5e8454d" value=""/>
</sisl>
</file>

<file path=customXml/itemProps1.xml><?xml version="1.0" encoding="utf-8"?>
<ds:datastoreItem xmlns:ds="http://schemas.openxmlformats.org/officeDocument/2006/customXml" ds:itemID="{7CA0E59F-0E3C-447C-8690-B5048666F928}">
  <ds:schemaRefs>
    <ds:schemaRef ds:uri="http://www.w3.org/2001/XMLSchema"/>
    <ds:schemaRef ds:uri="http://www.boldonjames.com/2008/01/sie/internal/label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Sheet1</vt:lpstr>
      <vt:lpstr>Sheet1!Print_Titles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Dawns Laptop</dc:creator>
  <cp:lastModifiedBy>Dawn Garza</cp:lastModifiedBy>
  <cp:lastPrinted>2024-10-17T23:12:44Z</cp:lastPrinted>
  <dcterms:created xsi:type="dcterms:W3CDTF">2020-09-30T17:35:48Z</dcterms:created>
  <dcterms:modified xsi:type="dcterms:W3CDTF">2025-11-01T22:40:50Z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docIndexRef">
    <vt:lpwstr>87bc3eca-c268-43ad-875f-52079fcd4002</vt:lpwstr>
  </property>
  <property fmtid="{D5CDD505-2E9C-101B-9397-08002B2CF9AE}" pid="3" name="bjSaver">
    <vt:lpwstr>gKnJW+Npok8fUsEQDWNsSV/lyZLHxQIi</vt:lpwstr>
  </property>
  <property fmtid="{D5CDD505-2E9C-101B-9397-08002B2CF9AE}" pid="4" name="bjDocumentLabelXML">
    <vt:lpwstr>&lt;?xml version="1.0" encoding="us-ascii"?&gt;&lt;sisl xmlns:xsi="http://www.w3.org/2001/XMLSchema-instance" xmlns:xsd="http://www.w3.org/2001/XMLSchema" sislVersion="0" policy="06dbc50a-7c40-497c-8ead-392c4a2b388e" origin="userSelected" xmlns="http://www.boldonj</vt:lpwstr>
  </property>
  <property fmtid="{D5CDD505-2E9C-101B-9397-08002B2CF9AE}" pid="5" name="bjDocumentLabelXML-0">
    <vt:lpwstr>ames.com/2008/01/sie/internal/label"&gt;&lt;element uid="3a0f620a-74f7-4504-a030-448d9ea0e08a" value="" /&gt;&lt;element uid="id_classification_nonbusiness" value="" /&gt;&lt;element uid="0bf5a77d-3f3a-4e58-9a8a-1570d5e8454d" value="" /&gt;&lt;/sisl&gt;</vt:lpwstr>
  </property>
  <property fmtid="{D5CDD505-2E9C-101B-9397-08002B2CF9AE}" pid="6" name="bjDocumentSecurityLabel">
    <vt:lpwstr>Public</vt:lpwstr>
  </property>
  <property fmtid="{D5CDD505-2E9C-101B-9397-08002B2CF9AE}" pid="7" name="bjESIDataClassification">
    <vt:lpwstr>XYZZYPublicfwo[qei34890ty@^C@#%^11dc45</vt:lpwstr>
  </property>
  <property fmtid="{D5CDD505-2E9C-101B-9397-08002B2CF9AE}" pid="8" name="bjClsUserRVM">
    <vt:lpwstr>[]</vt:lpwstr>
  </property>
</Properties>
</file>